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vnaranjo\AppData\Local\Microsoft\Windows\INetCache\Content.Outlook\22ZHVMK6\"/>
    </mc:Choice>
  </mc:AlternateContent>
  <xr:revisionPtr revIDLastSave="0" documentId="13_ncr:1_{D3EDE700-C40F-4D71-9A8E-43503DD333EE}" xr6:coauthVersionLast="47" xr6:coauthVersionMax="47" xr10:uidLastSave="{00000000-0000-0000-0000-000000000000}"/>
  <bookViews>
    <workbookView xWindow="-110" yWindow="-110" windowWidth="19420" windowHeight="10300" xr2:uid="{F9635261-B998-4FE7-90DA-80821883C59E}"/>
  </bookViews>
  <sheets>
    <sheet name="Cuadro 1Programático"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6" l="1"/>
  <c r="O6" i="6" l="1"/>
  <c r="M6" i="6"/>
  <c r="M13" i="6"/>
  <c r="N13" i="6"/>
  <c r="O13" i="6"/>
  <c r="O8" i="6" l="1"/>
  <c r="P12" i="6" l="1"/>
  <c r="Q12" i="6" s="1"/>
  <c r="P14" i="6"/>
  <c r="Q14" i="6" s="1"/>
  <c r="P13" i="6"/>
  <c r="Q13" i="6" s="1"/>
  <c r="P11" i="6"/>
  <c r="Q11" i="6" s="1"/>
  <c r="P10" i="6"/>
  <c r="Q10" i="6" s="1"/>
  <c r="P9" i="6"/>
  <c r="Q9" i="6" s="1"/>
  <c r="P8" i="6"/>
  <c r="Q8" i="6" s="1"/>
  <c r="P7" i="6"/>
  <c r="Q7" i="6" s="1"/>
  <c r="P6" i="6"/>
  <c r="Q6" i="6" s="1"/>
</calcChain>
</file>

<file path=xl/sharedStrings.xml><?xml version="1.0" encoding="utf-8"?>
<sst xmlns="http://schemas.openxmlformats.org/spreadsheetml/2006/main" count="40" uniqueCount="35">
  <si>
    <t>CUADRO # 1</t>
  </si>
  <si>
    <t>INSTITUTO NACIONAL DE LAS MUEJRES -INAMU-</t>
  </si>
  <si>
    <t>Producto</t>
  </si>
  <si>
    <t>Unidad de Medida</t>
  </si>
  <si>
    <t>Población Beneficiaria Programada Anualmente</t>
  </si>
  <si>
    <t>ENERO</t>
  </si>
  <si>
    <t>FEBRERO</t>
  </si>
  <si>
    <t>MARZO</t>
  </si>
  <si>
    <t>ABRIL</t>
  </si>
  <si>
    <t>MAYO</t>
  </si>
  <si>
    <t>JUNIO</t>
  </si>
  <si>
    <t>JULIO</t>
  </si>
  <si>
    <t>AGOSTO</t>
  </si>
  <si>
    <t>SEPTIEMBRE</t>
  </si>
  <si>
    <t>OCTUBRE</t>
  </si>
  <si>
    <t>NOVIEMBRE</t>
  </si>
  <si>
    <t>DICIEMBRE</t>
  </si>
  <si>
    <t xml:space="preserve"> Total </t>
  </si>
  <si>
    <t>Porcentaje alcanzado</t>
  </si>
  <si>
    <t>Personas</t>
  </si>
  <si>
    <t>Mujeres</t>
  </si>
  <si>
    <t>Instituciones, empresas, organizaciones</t>
  </si>
  <si>
    <t>Propuestas</t>
  </si>
  <si>
    <t>P2.3 Servicios de atención directa a mujeres víctimas de violencia de género.(ind.2.2.1)</t>
  </si>
  <si>
    <t>P2.1 Servicios de información, orientación y referencia a mujeres sobre sus derechos y sobre otros servicios públicos (ind.2.2.2)</t>
  </si>
  <si>
    <t>P1.1 Servicios de producción y difusión sobre derechos humanos de las mujeres al público en general (ind.1.4.1 y 1.4.2)</t>
  </si>
  <si>
    <t>P3.3 Servicios de incidencia legal y política para la generación de nuevas propuestas normativas y políticas públicas en igualdad, derechos de las mujeres y no violencia de género.(ind.3.2.1)</t>
  </si>
  <si>
    <t>P3.2 Servicios de asistencia técnica en derechos humanos de las mujeres a instituciones públicas, empresas privadas y organizaciones sociales (ind. 3.3.1 y  3.3.2)</t>
  </si>
  <si>
    <r>
      <t>P3.1 Servicios de capacitación en derechos humanos de las mujeres a personas funcionarias públicas (3.1.2)</t>
    </r>
    <r>
      <rPr>
        <b/>
        <sz val="12"/>
        <color rgb="FF000000"/>
        <rFont val="Arial"/>
        <family val="2"/>
      </rPr>
      <t>a/</t>
    </r>
  </si>
  <si>
    <r>
      <t>P2.2 Servicios de capacitación y formación a mujeres en diversos temas (incluye Formación Humana, riesgos de género en la empresariedad y liderazgo transformador) (ind.2.1.1 y 2.1.2</t>
    </r>
    <r>
      <rPr>
        <b/>
        <sz val="12"/>
        <color rgb="FF000000"/>
        <rFont val="Arial"/>
        <family val="2"/>
      </rPr>
      <t>)a/</t>
    </r>
  </si>
  <si>
    <t xml:space="preserve">INFORME DE CUMPLIMIENTO METAS PROGRAMÁTICAS FODESAF </t>
  </si>
  <si>
    <r>
      <t xml:space="preserve">Fuente: INAMU, UPI con  datos reportados por los departamentos técnicos  y ajustados con la modificación programática 2.
Nota Técnica: </t>
    </r>
    <r>
      <rPr>
        <b/>
        <sz val="11"/>
        <color theme="1"/>
        <rFont val="Calibri"/>
        <family val="2"/>
        <scheme val="minor"/>
      </rPr>
      <t>a</t>
    </r>
    <r>
      <rPr>
        <sz val="11"/>
        <color theme="1"/>
        <rFont val="Calibri"/>
        <family val="2"/>
        <scheme val="minor"/>
      </rPr>
      <t xml:space="preserve">/El cambio en la programación responde a Acuerdos de Junta Directiva, derivados de la Modificación programática 1 y de la Modificación Presupuestaria 2, ya reportadas a FODESAF, aprobadas por la Junta Directiva del INAMU.
</t>
    </r>
    <r>
      <rPr>
        <b/>
        <sz val="11"/>
        <color theme="1"/>
        <rFont val="Calibri"/>
        <family val="2"/>
        <scheme val="minor"/>
      </rPr>
      <t>b</t>
    </r>
    <r>
      <rPr>
        <sz val="11"/>
        <color theme="1"/>
        <rFont val="Calibri"/>
        <family val="2"/>
        <scheme val="minor"/>
      </rPr>
      <t xml:space="preserve">/ En el caso del fondo FOMUJERES, la Junta Directiva del INAMU, mediante su Acuerdo N° 8, Acta N° 13-2022, del 5 de julio de este año, aprobó suspender los concursos previstos para el año 2022, ya que se priorizó el cambio en el Modelo de Gestión, recomendado por el  Informe final de  Evaluación externa entregado a inicios del año 2022. Por lo tanto, se cambia la programación de la meta establecida y se anexa el acuerdo de la Junta Directiva. Dejando solamente las transferencias que estaban programadas con anterioridad de concursos anteriores. </t>
    </r>
  </si>
  <si>
    <t>IV Trimestre AÑO 2022</t>
  </si>
  <si>
    <r>
      <t>P2.4 Servicios de asesoría y acompañamiento a mujeres diversas para el ejercicio de sus derechos económicos
(ind.2.1.3)</t>
    </r>
    <r>
      <rPr>
        <b/>
        <sz val="12"/>
        <color rgb="FF000000"/>
        <rFont val="Arial"/>
        <family val="2"/>
      </rPr>
      <t>a/</t>
    </r>
  </si>
  <si>
    <r>
      <t>P2.5 Financiamiento no reembolsable para actividades productivas de las mujeres y para organizaciones en defensa de los derechos de las mujeres (ind.2.1.4 y 2.1.5)</t>
    </r>
    <r>
      <rPr>
        <b/>
        <sz val="12"/>
        <color rgb="FF000000"/>
        <rFont val="Arial"/>
        <family val="2"/>
      </rPr>
      <t xml:space="preserve">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</si>
</sst>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 #,##0.00_ ;_ * \-#,##0.00_ ;_ * &quot;-&quot;??_ ;_ @_ "/>
    <numFmt numFmtId="165" formatCode="[$₡-140A]#,##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2"/>
      <color theme="1"/>
      <name val="Calibri"/>
      <family val="2"/>
      <scheme val="minor"/>
    </font>
    <font>
      <b/>
      <sz val="14"/>
      <color theme="1"/>
      <name val="Calibri"/>
      <family val="2"/>
      <scheme val="minor"/>
    </font>
    <font>
      <b/>
      <sz val="14"/>
      <color rgb="FF000000"/>
      <name val="Century Gothic"/>
      <family val="2"/>
    </font>
    <font>
      <b/>
      <sz val="11"/>
      <color rgb="FF000000"/>
      <name val="Century Gothic"/>
      <family val="2"/>
    </font>
    <font>
      <b/>
      <sz val="9"/>
      <color rgb="FF000000"/>
      <name val="Century Gothic"/>
      <family val="2"/>
    </font>
    <font>
      <b/>
      <sz val="10"/>
      <color rgb="FF000000"/>
      <name val="Century Gothic"/>
      <family val="2"/>
    </font>
    <font>
      <sz val="12"/>
      <color rgb="FF000000"/>
      <name val="Arial"/>
      <family val="2"/>
    </font>
    <font>
      <sz val="14"/>
      <color rgb="FF000000"/>
      <name val="Arial"/>
      <family val="2"/>
    </font>
    <font>
      <b/>
      <sz val="12"/>
      <color rgb="FF000000"/>
      <name val="Arial"/>
      <family val="2"/>
    </font>
  </fonts>
  <fills count="5">
    <fill>
      <patternFill patternType="none"/>
    </fill>
    <fill>
      <patternFill patternType="gray125"/>
    </fill>
    <fill>
      <patternFill patternType="solid">
        <fgColor rgb="FFDBDBDB"/>
        <bgColor rgb="FF000000"/>
      </patternFill>
    </fill>
    <fill>
      <patternFill patternType="solid">
        <fgColor rgb="FFFFF2CC"/>
        <bgColor rgb="FF000000"/>
      </patternFill>
    </fill>
    <fill>
      <patternFill patternType="solid">
        <fgColor theme="4" tint="0.79998168889431442"/>
        <bgColor theme="4" tint="0.79998168889431442"/>
      </patternFill>
    </fill>
  </fills>
  <borders count="3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rgb="FF000000"/>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ck">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ck">
        <color indexed="64"/>
      </right>
      <top style="hair">
        <color indexed="64"/>
      </top>
      <bottom style="hair">
        <color indexed="64"/>
      </bottom>
      <diagonal/>
    </border>
    <border>
      <left style="medium">
        <color indexed="64"/>
      </left>
      <right style="medium">
        <color indexed="64"/>
      </right>
      <top style="hair">
        <color indexed="64"/>
      </top>
      <bottom/>
      <diagonal/>
    </border>
    <border>
      <left/>
      <right style="thick">
        <color indexed="64"/>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84">
    <xf numFmtId="0" fontId="0" fillId="0" borderId="0"/>
    <xf numFmtId="0" fontId="1" fillId="0" borderId="0"/>
    <xf numFmtId="165" fontId="1" fillId="0" borderId="0"/>
    <xf numFmtId="0" fontId="1" fillId="0" borderId="0"/>
    <xf numFmtId="0" fontId="1" fillId="0" borderId="0"/>
    <xf numFmtId="164"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165" fontId="1" fillId="0" borderId="0"/>
    <xf numFmtId="165" fontId="1" fillId="0" borderId="0"/>
    <xf numFmtId="165" fontId="1" fillId="0" borderId="0"/>
    <xf numFmtId="165"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alignment vertical="top"/>
    </xf>
    <xf numFmtId="9" fontId="1" fillId="0" borderId="0" applyFont="0" applyFill="0" applyBorder="0" applyAlignment="0" applyProtection="0"/>
  </cellStyleXfs>
  <cellXfs count="45">
    <xf numFmtId="0" fontId="0" fillId="0" borderId="0" xfId="0"/>
    <xf numFmtId="0" fontId="6" fillId="2" borderId="7" xfId="0" applyFont="1" applyFill="1" applyBorder="1" applyAlignment="1">
      <alignment horizontal="center" vertical="top" wrapText="1"/>
    </xf>
    <xf numFmtId="0" fontId="7" fillId="2" borderId="7" xfId="0"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7" fillId="2" borderId="13" xfId="0" applyFont="1" applyFill="1" applyBorder="1" applyAlignment="1">
      <alignment horizontal="center" vertical="top" wrapText="1"/>
    </xf>
    <xf numFmtId="0" fontId="9" fillId="2" borderId="14" xfId="0" applyFont="1" applyFill="1" applyBorder="1" applyAlignment="1">
      <alignment horizontal="center" vertical="top" wrapText="1"/>
    </xf>
    <xf numFmtId="0" fontId="10" fillId="3" borderId="15" xfId="0" applyFont="1" applyFill="1" applyBorder="1" applyAlignment="1">
      <alignment vertical="top" wrapText="1"/>
    </xf>
    <xf numFmtId="0" fontId="10" fillId="3" borderId="15" xfId="0" applyFont="1" applyFill="1" applyBorder="1" applyAlignment="1">
      <alignment horizontal="center" vertical="top" wrapText="1"/>
    </xf>
    <xf numFmtId="0" fontId="4" fillId="4" borderId="16" xfId="0" applyFont="1" applyFill="1" applyBorder="1" applyAlignment="1">
      <alignment horizontal="right" vertical="top"/>
    </xf>
    <xf numFmtId="0" fontId="4" fillId="4" borderId="2" xfId="0" applyFont="1" applyFill="1" applyBorder="1" applyAlignment="1">
      <alignment horizontal="right" vertical="top"/>
    </xf>
    <xf numFmtId="0" fontId="4" fillId="4" borderId="17" xfId="0" applyFont="1" applyFill="1" applyBorder="1" applyAlignment="1">
      <alignment horizontal="right" vertical="top"/>
    </xf>
    <xf numFmtId="0" fontId="4" fillId="4" borderId="18" xfId="0" applyFont="1" applyFill="1" applyBorder="1" applyAlignment="1">
      <alignment horizontal="right" vertical="top"/>
    </xf>
    <xf numFmtId="0" fontId="4" fillId="4" borderId="1" xfId="0" applyFont="1" applyFill="1" applyBorder="1" applyAlignment="1">
      <alignment horizontal="right" vertical="top"/>
    </xf>
    <xf numFmtId="0" fontId="4" fillId="4" borderId="19" xfId="0" applyFont="1" applyFill="1" applyBorder="1" applyAlignment="1">
      <alignment horizontal="right" vertical="top"/>
    </xf>
    <xf numFmtId="0" fontId="4" fillId="4" borderId="20" xfId="0" applyFont="1" applyFill="1" applyBorder="1" applyAlignment="1">
      <alignment horizontal="right" vertical="top"/>
    </xf>
    <xf numFmtId="0" fontId="4" fillId="4" borderId="21" xfId="0" applyFont="1" applyFill="1" applyBorder="1" applyAlignment="1">
      <alignment horizontal="right" vertical="top"/>
    </xf>
    <xf numFmtId="0" fontId="4" fillId="4" borderId="22" xfId="0" applyFont="1" applyFill="1" applyBorder="1" applyAlignment="1">
      <alignment horizontal="right" vertical="top"/>
    </xf>
    <xf numFmtId="0" fontId="4" fillId="4" borderId="23" xfId="0" applyFont="1" applyFill="1" applyBorder="1" applyAlignment="1">
      <alignment horizontal="right" vertical="top"/>
    </xf>
    <xf numFmtId="0" fontId="5" fillId="4" borderId="15" xfId="0" applyFont="1" applyFill="1" applyBorder="1" applyAlignment="1">
      <alignment horizontal="right" vertical="top"/>
    </xf>
    <xf numFmtId="9" fontId="5" fillId="4" borderId="24" xfId="83" applyFont="1" applyFill="1" applyBorder="1" applyAlignment="1">
      <alignment horizontal="right" vertical="top"/>
    </xf>
    <xf numFmtId="0" fontId="10" fillId="3" borderId="25" xfId="0" applyFont="1" applyFill="1" applyBorder="1" applyAlignment="1">
      <alignment vertical="top" wrapText="1"/>
    </xf>
    <xf numFmtId="0" fontId="10" fillId="3" borderId="25" xfId="0" applyFont="1" applyFill="1" applyBorder="1" applyAlignment="1">
      <alignment horizontal="center" vertical="top" wrapText="1"/>
    </xf>
    <xf numFmtId="0" fontId="11" fillId="3" borderId="26" xfId="0" applyFont="1" applyFill="1" applyBorder="1" applyAlignment="1">
      <alignment horizontal="center" vertical="top" wrapText="1"/>
    </xf>
    <xf numFmtId="0" fontId="4" fillId="4" borderId="3" xfId="0" applyFont="1" applyFill="1" applyBorder="1" applyAlignment="1">
      <alignment horizontal="right" vertical="top"/>
    </xf>
    <xf numFmtId="0" fontId="5" fillId="4" borderId="25" xfId="0" applyFont="1" applyFill="1" applyBorder="1" applyAlignment="1">
      <alignment horizontal="right" vertical="top"/>
    </xf>
    <xf numFmtId="9" fontId="5" fillId="4" borderId="27" xfId="83" applyFont="1" applyFill="1" applyBorder="1" applyAlignment="1">
      <alignment horizontal="right" vertical="top"/>
    </xf>
    <xf numFmtId="0" fontId="10" fillId="3" borderId="28" xfId="0" applyFont="1" applyFill="1" applyBorder="1" applyAlignment="1">
      <alignment vertical="top" wrapText="1"/>
    </xf>
    <xf numFmtId="0" fontId="10" fillId="3" borderId="28" xfId="0" applyFont="1" applyFill="1" applyBorder="1" applyAlignment="1">
      <alignment horizontal="center" vertical="top" wrapText="1"/>
    </xf>
    <xf numFmtId="9" fontId="5" fillId="4" borderId="29" xfId="83" applyFont="1" applyFill="1" applyBorder="1" applyAlignment="1">
      <alignment horizontal="right" vertical="top"/>
    </xf>
    <xf numFmtId="0" fontId="11" fillId="3" borderId="30" xfId="0" applyFont="1" applyFill="1" applyBorder="1" applyAlignment="1">
      <alignment horizontal="center" vertical="top" wrapText="1"/>
    </xf>
    <xf numFmtId="0" fontId="4" fillId="4" borderId="31" xfId="0" applyFont="1" applyFill="1" applyBorder="1" applyAlignment="1">
      <alignment horizontal="right" vertical="top"/>
    </xf>
    <xf numFmtId="0" fontId="4" fillId="4" borderId="4" xfId="0" applyFont="1" applyFill="1" applyBorder="1" applyAlignment="1">
      <alignment horizontal="right" vertical="top"/>
    </xf>
    <xf numFmtId="0" fontId="4" fillId="4" borderId="32" xfId="0" applyFont="1" applyFill="1" applyBorder="1" applyAlignment="1">
      <alignment horizontal="right" vertical="top"/>
    </xf>
    <xf numFmtId="0" fontId="4" fillId="4" borderId="5" xfId="0" applyFont="1" applyFill="1" applyBorder="1" applyAlignment="1">
      <alignment horizontal="right" vertical="top"/>
    </xf>
    <xf numFmtId="0" fontId="5" fillId="4" borderId="28" xfId="0" applyFont="1" applyFill="1" applyBorder="1" applyAlignment="1">
      <alignment horizontal="right" vertical="top"/>
    </xf>
    <xf numFmtId="0" fontId="0" fillId="0" borderId="0" xfId="0" applyAlignment="1">
      <alignment horizontal="left" vertical="top"/>
    </xf>
    <xf numFmtId="0" fontId="5" fillId="0" borderId="0" xfId="0" applyFont="1" applyAlignment="1">
      <alignment horizontal="center" vertical="top"/>
    </xf>
    <xf numFmtId="0" fontId="5" fillId="0" borderId="6" xfId="0" applyFont="1" applyBorder="1" applyAlignment="1">
      <alignment horizontal="center" vertical="top"/>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4" xfId="0" applyBorder="1" applyAlignment="1">
      <alignment horizontal="left" vertical="top" wrapText="1"/>
    </xf>
  </cellXfs>
  <cellStyles count="84">
    <cellStyle name="Millares 2" xfId="5" xr:uid="{A32521A8-4BD8-45C5-A455-9D7D8E06CD2D}"/>
    <cellStyle name="Millares 2 2" xfId="8" xr:uid="{6D08450F-A50D-4D0D-96B1-170BB5295DD5}"/>
    <cellStyle name="Millares 2 2 10" xfId="45" xr:uid="{2D2E62BB-E10A-4A8C-B259-0F195FAB9A79}"/>
    <cellStyle name="Millares 2 2 2" xfId="15" xr:uid="{55CEB4E0-D12C-4F0F-BC69-596E1008BB21}"/>
    <cellStyle name="Millares 2 2 2 2" xfId="31" xr:uid="{96876ACB-5445-486C-AEC1-44215A062C4C}"/>
    <cellStyle name="Millares 2 2 2 2 2" xfId="63" xr:uid="{2A8012AC-C8CD-49A9-AE13-6CF00E51972C}"/>
    <cellStyle name="Millares 2 2 2 3" xfId="78" xr:uid="{A1CC8041-8A86-49CA-9F46-17988B61EE18}"/>
    <cellStyle name="Millares 2 2 2 4" xfId="46" xr:uid="{33127A51-76AC-4D0C-A063-045D4C1EBDDD}"/>
    <cellStyle name="Millares 2 2 3" xfId="17" xr:uid="{11DB9105-409F-4E49-91C8-FC69CB03618B}"/>
    <cellStyle name="Millares 2 2 3 2" xfId="33" xr:uid="{9D07DB9D-A8BA-4C37-84C8-630EF582B8C5}"/>
    <cellStyle name="Millares 2 2 3 2 2" xfId="65" xr:uid="{9833D8B9-3C72-4866-87F4-CE8394AA2A01}"/>
    <cellStyle name="Millares 2 2 3 3" xfId="80" xr:uid="{1753B0A5-688D-44E1-9FCE-AA90648A8C31}"/>
    <cellStyle name="Millares 2 2 3 4" xfId="48" xr:uid="{CC4DFAF8-8F68-4058-9603-058F3B41F6D4}"/>
    <cellStyle name="Millares 2 2 4" xfId="20" xr:uid="{FC903D7B-C00B-46A9-9273-E3794F361423}"/>
    <cellStyle name="Millares 2 2 4 2" xfId="36" xr:uid="{0F205F59-3487-49F8-B96A-B6180F5DB327}"/>
    <cellStyle name="Millares 2 2 4 2 2" xfId="68" xr:uid="{A0BBC036-3A9E-4E49-9604-0CD42C9383C1}"/>
    <cellStyle name="Millares 2 2 4 3" xfId="81" xr:uid="{2257EC0F-276B-40E5-BAC1-E53425ECBD62}"/>
    <cellStyle name="Millares 2 2 4 4" xfId="49" xr:uid="{795C7E9C-003E-4DD4-A359-D0341AB58B88}"/>
    <cellStyle name="Millares 2 2 5" xfId="24" xr:uid="{F342BA9A-A1AF-47A7-91E9-8859FD488FC7}"/>
    <cellStyle name="Millares 2 2 5 2" xfId="40" xr:uid="{74FC9E82-54A4-4A23-9242-B07FF079B4AF}"/>
    <cellStyle name="Millares 2 2 5 2 2" xfId="72" xr:uid="{7738EC9B-15CC-4B25-A73C-082DF3EFDAE4}"/>
    <cellStyle name="Millares 2 2 5 3" xfId="56" xr:uid="{0A905F55-FE87-4482-8B98-D44CDC3E29C4}"/>
    <cellStyle name="Millares 2 2 6" xfId="26" xr:uid="{CC45BC30-936E-4117-868B-0CA217AD2AA7}"/>
    <cellStyle name="Millares 2 2 6 2" xfId="58" xr:uid="{40226A46-90B4-46BA-AF67-28D3F7C44737}"/>
    <cellStyle name="Millares 2 2 7" xfId="29" xr:uid="{A2D2F262-A904-499A-A8F3-5379BBE2F6A5}"/>
    <cellStyle name="Millares 2 2 7 2" xfId="61" xr:uid="{2361D548-1C3A-4B3F-BBE3-7C8F57731207}"/>
    <cellStyle name="Millares 2 2 8" xfId="42" xr:uid="{C8F14746-7D75-4912-81EF-4325D21410C2}"/>
    <cellStyle name="Millares 2 2 8 2" xfId="74" xr:uid="{D2272561-8CE9-4DC0-A62B-F855724EEC11}"/>
    <cellStyle name="Millares 2 2 9" xfId="77" xr:uid="{5003BC7C-09F4-4B2F-90E7-3D9F8E932F51}"/>
    <cellStyle name="Millares 3" xfId="14" xr:uid="{6D15DEB3-06AB-4E0C-A156-588E4181FF1C}"/>
    <cellStyle name="Millares 3 2" xfId="30" xr:uid="{AF7B4CAD-F4EC-4CF1-9C24-31571A8585AF}"/>
    <cellStyle name="Millares 3 2 2" xfId="62" xr:uid="{2E1AF4D9-0404-40D8-B13F-F38F47CCABD3}"/>
    <cellStyle name="Millares 3 3" xfId="50" xr:uid="{CB578857-020C-40BE-815A-6BDD1A28D1CF}"/>
    <cellStyle name="Millares 4" xfId="18" xr:uid="{6C587A51-0F57-4C75-BFFA-F89186EDDF44}"/>
    <cellStyle name="Millares 4 2" xfId="34" xr:uid="{22881E74-F62C-4C44-80C4-AF9AE7EDEF62}"/>
    <cellStyle name="Millares 4 2 2" xfId="66" xr:uid="{633AE94B-217C-48AD-88C0-A9B2C0E61617}"/>
    <cellStyle name="Millares 4 3" xfId="51" xr:uid="{1CE36023-A65B-4D10-AAB4-4865AAD0F4A8}"/>
    <cellStyle name="Millares 5" xfId="21" xr:uid="{512E10B6-C18E-49BD-A12F-3762E3F632A6}"/>
    <cellStyle name="Millares 5 2" xfId="37" xr:uid="{F0677FF8-EBCA-4385-BE57-16319C5C9403}"/>
    <cellStyle name="Millares 5 2 2" xfId="69" xr:uid="{859BF981-E392-402D-92EF-204B64D73490}"/>
    <cellStyle name="Millares 5 3" xfId="53" xr:uid="{E5B5E38A-DF67-443B-B939-C8EF75234492}"/>
    <cellStyle name="Millares 6" xfId="23" xr:uid="{FD567C45-1E90-4B10-9638-8B24B2160E18}"/>
    <cellStyle name="Millares 6 2" xfId="39" xr:uid="{3D711CF2-C8CE-450C-9D13-FABCF3C8595E}"/>
    <cellStyle name="Millares 6 2 2" xfId="71" xr:uid="{EBEF5261-F9FE-43FF-9566-5DCCF96E6F38}"/>
    <cellStyle name="Millares 6 3" xfId="55" xr:uid="{2B6A6C92-5CAC-4AED-A9F5-B37EF11281DB}"/>
    <cellStyle name="Millares 7" xfId="27" xr:uid="{6CF322AF-C144-413E-95C2-02CE8A9399FF}"/>
    <cellStyle name="Millares 7 2" xfId="59" xr:uid="{F09C25A5-94A3-46C1-80B3-84E86C718A5E}"/>
    <cellStyle name="Millares 8" xfId="43" xr:uid="{5E6244B5-719A-47D8-84AF-558E2A19AD6C}"/>
    <cellStyle name="Millares 8 2" xfId="75" xr:uid="{55B96738-9935-4A20-B41C-87937D13BA51}"/>
    <cellStyle name="Moneda 2" xfId="16" xr:uid="{E9F2371E-FCE8-49C2-9E9A-D818C5E5ED7E}"/>
    <cellStyle name="Moneda 2 2" xfId="32" xr:uid="{FE445C39-9DFE-42E4-B0CD-E655E8738CD9}"/>
    <cellStyle name="Moneda 2 2 2" xfId="64" xr:uid="{92C6D7FF-6C4E-48CC-80AF-A39D66B4F799}"/>
    <cellStyle name="Moneda 2 3" xfId="79" xr:uid="{5D75BBC5-F6A0-4ED2-8D1C-08B92B8BB1D5}"/>
    <cellStyle name="Moneda 2 4" xfId="47" xr:uid="{A4DA7601-CCF9-4AE8-9832-8CE075CFCB80}"/>
    <cellStyle name="Moneda 3" xfId="19" xr:uid="{51A8F847-D552-496F-8494-AC54ED1EC125}"/>
    <cellStyle name="Moneda 3 2" xfId="35" xr:uid="{FE84B6E5-7997-40CC-A0E3-B5DF6E984196}"/>
    <cellStyle name="Moneda 3 2 2" xfId="67" xr:uid="{A3F7D34A-A489-45E7-B7F4-6D1C6FA70C86}"/>
    <cellStyle name="Moneda 3 3" xfId="52" xr:uid="{D4ABE3A0-361B-4C21-9C4D-75A79BAF4D5E}"/>
    <cellStyle name="Moneda 4" xfId="22" xr:uid="{5CF93EE1-3FCC-49A4-A689-31CE3D3658CA}"/>
    <cellStyle name="Moneda 4 2" xfId="38" xr:uid="{D0936EB2-C3A4-44B6-821D-5FBE17C2A534}"/>
    <cellStyle name="Moneda 4 2 2" xfId="70" xr:uid="{2E29EE8B-318D-4080-842E-720F8046A9A7}"/>
    <cellStyle name="Moneda 4 3" xfId="54" xr:uid="{DBEB29C9-E34C-4145-886F-977438BB7B55}"/>
    <cellStyle name="Moneda 5" xfId="25" xr:uid="{991B3BF8-48A5-4C75-A46E-C08C5FD520A4}"/>
    <cellStyle name="Moneda 5 2" xfId="41" xr:uid="{257388F3-B2B4-4BE4-BDEE-1282F76CBE93}"/>
    <cellStyle name="Moneda 5 2 2" xfId="73" xr:uid="{B53CE569-954B-49A5-8723-F45B0D0405E7}"/>
    <cellStyle name="Moneda 5 3" xfId="57" xr:uid="{A5C57C82-D694-4B8F-AAF5-67AFDEAF0A79}"/>
    <cellStyle name="Moneda 6" xfId="28" xr:uid="{07B57509-00BF-4883-964A-957BE787DC4C}"/>
    <cellStyle name="Moneda 6 2" xfId="60" xr:uid="{B07E7C6C-A8B7-4943-A334-36CE04AE911D}"/>
    <cellStyle name="Moneda 7" xfId="44" xr:uid="{83E581FD-94D5-4595-9BA4-D71762C31201}"/>
    <cellStyle name="Moneda 7 2" xfId="76" xr:uid="{F02883C9-CB3A-4357-B905-A591CD0DF54A}"/>
    <cellStyle name="Normal" xfId="0" builtinId="0"/>
    <cellStyle name="Normal 10" xfId="10" xr:uid="{1035599D-D2AF-4302-A43D-6EDA86854C92}"/>
    <cellStyle name="Normal 12" xfId="7" xr:uid="{4F56239D-CC91-441E-9D38-520F0BE244A4}"/>
    <cellStyle name="Normal 13" xfId="9" xr:uid="{95CD42FC-36C6-412F-BAA2-B02F96EA6448}"/>
    <cellStyle name="Normal 14" xfId="6" xr:uid="{2C5DD541-5960-445A-8656-F17AC6AF1320}"/>
    <cellStyle name="Normal 2" xfId="2" xr:uid="{CF96E37B-4230-4E38-8E65-F0F0907BF8F5}"/>
    <cellStyle name="Normal 2 2" xfId="1" xr:uid="{54A04D45-BAEA-4459-903D-16AB95DDC8F9}"/>
    <cellStyle name="Normal 3" xfId="3" xr:uid="{D717643D-7C0B-465A-B219-22ABADA40E82}"/>
    <cellStyle name="Normal 4" xfId="4" xr:uid="{09C12238-90CE-4D8B-A9F8-D8E8DE8879ED}"/>
    <cellStyle name="Normal 5" xfId="82" xr:uid="{ACEE4F15-4D03-4F56-824A-9C0586253615}"/>
    <cellStyle name="Normal 6" xfId="12" xr:uid="{44206C07-E895-4364-A802-CD769D1620B0}"/>
    <cellStyle name="Normal 8" xfId="11" xr:uid="{949565DB-F63A-4F81-B5FE-CE59D64609F9}"/>
    <cellStyle name="Normal 95" xfId="13" xr:uid="{6ACC6232-D2A3-4B58-986E-A8E04A83E7D8}"/>
    <cellStyle name="Porcentaje" xfId="83"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22B2-D636-40EF-816C-170BC46F2B7E}">
  <dimension ref="A1:S592"/>
  <sheetViews>
    <sheetView tabSelected="1" zoomScale="112" zoomScaleNormal="112" workbookViewId="0">
      <selection activeCell="A3" sqref="A3:Q3"/>
    </sheetView>
  </sheetViews>
  <sheetFormatPr baseColWidth="10" defaultColWidth="11.453125" defaultRowHeight="14.5" x14ac:dyDescent="0.35"/>
  <cols>
    <col min="1" max="1" width="50.54296875" customWidth="1"/>
    <col min="2" max="2" width="19.54296875" customWidth="1"/>
    <col min="3" max="3" width="21.453125" customWidth="1"/>
    <col min="4" max="8" width="11" customWidth="1"/>
    <col min="9" max="9" width="8.453125" customWidth="1"/>
    <col min="10" max="10" width="8.81640625" customWidth="1"/>
    <col min="11" max="11" width="10.26953125" customWidth="1"/>
    <col min="12" max="12" width="10.1796875" customWidth="1"/>
    <col min="13" max="13" width="7.81640625" customWidth="1"/>
    <col min="14" max="14" width="10" customWidth="1"/>
    <col min="15" max="15" width="8.54296875" customWidth="1"/>
    <col min="16" max="16" width="10.1796875" customWidth="1"/>
    <col min="17" max="17" width="11.453125" customWidth="1"/>
    <col min="18" max="18" width="22.81640625" customWidth="1"/>
  </cols>
  <sheetData>
    <row r="1" spans="1:19" ht="18" customHeight="1" x14ac:dyDescent="0.35">
      <c r="A1" s="40" t="s">
        <v>0</v>
      </c>
      <c r="B1" s="40"/>
      <c r="C1" s="40"/>
      <c r="D1" s="40"/>
      <c r="E1" s="40"/>
      <c r="F1" s="40"/>
      <c r="G1" s="40"/>
      <c r="H1" s="40"/>
      <c r="I1" s="40"/>
      <c r="J1" s="40"/>
      <c r="K1" s="40"/>
      <c r="L1" s="40"/>
      <c r="M1" s="40"/>
      <c r="N1" s="40"/>
      <c r="O1" s="40"/>
      <c r="P1" s="40"/>
      <c r="Q1" s="40"/>
    </row>
    <row r="2" spans="1:19" ht="18" customHeight="1" x14ac:dyDescent="0.35">
      <c r="A2" s="40" t="s">
        <v>1</v>
      </c>
      <c r="B2" s="40"/>
      <c r="C2" s="40"/>
      <c r="D2" s="40"/>
      <c r="E2" s="40"/>
      <c r="F2" s="40"/>
      <c r="G2" s="40"/>
      <c r="H2" s="40"/>
      <c r="I2" s="40"/>
      <c r="J2" s="40"/>
      <c r="K2" s="40"/>
      <c r="L2" s="40"/>
      <c r="M2" s="40"/>
      <c r="N2" s="40"/>
      <c r="O2" s="40"/>
      <c r="P2" s="40"/>
      <c r="Q2" s="40"/>
    </row>
    <row r="3" spans="1:19" ht="18" customHeight="1" x14ac:dyDescent="0.35">
      <c r="A3" s="40" t="s">
        <v>30</v>
      </c>
      <c r="B3" s="40"/>
      <c r="C3" s="40"/>
      <c r="D3" s="40"/>
      <c r="E3" s="40"/>
      <c r="F3" s="40"/>
      <c r="G3" s="40"/>
      <c r="H3" s="40"/>
      <c r="I3" s="40"/>
      <c r="J3" s="40"/>
      <c r="K3" s="40"/>
      <c r="L3" s="40"/>
      <c r="M3" s="40"/>
      <c r="N3" s="40"/>
      <c r="O3" s="40"/>
      <c r="P3" s="40"/>
      <c r="Q3" s="40"/>
    </row>
    <row r="4" spans="1:19" ht="25" customHeight="1" thickBot="1" x14ac:dyDescent="0.4">
      <c r="A4" s="41" t="s">
        <v>32</v>
      </c>
      <c r="B4" s="41"/>
      <c r="C4" s="41"/>
      <c r="D4" s="41"/>
      <c r="E4" s="41"/>
      <c r="F4" s="41"/>
      <c r="G4" s="41"/>
      <c r="H4" s="41"/>
      <c r="I4" s="41"/>
      <c r="J4" s="41"/>
      <c r="K4" s="41"/>
      <c r="L4" s="41"/>
      <c r="M4" s="41"/>
      <c r="N4" s="41"/>
      <c r="O4" s="41"/>
      <c r="P4" s="41"/>
      <c r="Q4" s="41"/>
    </row>
    <row r="5" spans="1:19" ht="32.15" customHeight="1" thickBot="1" x14ac:dyDescent="0.4">
      <c r="A5" s="1" t="s">
        <v>2</v>
      </c>
      <c r="B5" s="2" t="s">
        <v>3</v>
      </c>
      <c r="C5" s="2" t="s">
        <v>4</v>
      </c>
      <c r="D5" s="3" t="s">
        <v>5</v>
      </c>
      <c r="E5" s="4" t="s">
        <v>6</v>
      </c>
      <c r="F5" s="5" t="s">
        <v>7</v>
      </c>
      <c r="G5" s="3" t="s">
        <v>8</v>
      </c>
      <c r="H5" s="4" t="s">
        <v>9</v>
      </c>
      <c r="I5" s="5" t="s">
        <v>10</v>
      </c>
      <c r="J5" s="6" t="s">
        <v>11</v>
      </c>
      <c r="K5" s="4" t="s">
        <v>12</v>
      </c>
      <c r="L5" s="7" t="s">
        <v>13</v>
      </c>
      <c r="M5" s="6" t="s">
        <v>14</v>
      </c>
      <c r="N5" s="4" t="s">
        <v>15</v>
      </c>
      <c r="O5" s="5" t="s">
        <v>16</v>
      </c>
      <c r="P5" s="8" t="s">
        <v>17</v>
      </c>
      <c r="Q5" s="9" t="s">
        <v>18</v>
      </c>
    </row>
    <row r="6" spans="1:19" ht="62.15" customHeight="1" x14ac:dyDescent="0.35">
      <c r="A6" s="10" t="s">
        <v>25</v>
      </c>
      <c r="B6" s="11" t="s">
        <v>19</v>
      </c>
      <c r="C6" s="11">
        <v>9598</v>
      </c>
      <c r="D6" s="12">
        <v>1316</v>
      </c>
      <c r="E6" s="13">
        <v>225</v>
      </c>
      <c r="F6" s="14">
        <v>847</v>
      </c>
      <c r="G6" s="15">
        <v>391</v>
      </c>
      <c r="H6" s="16">
        <v>451</v>
      </c>
      <c r="I6" s="17">
        <v>494</v>
      </c>
      <c r="J6" s="18">
        <v>346</v>
      </c>
      <c r="K6" s="19">
        <v>445</v>
      </c>
      <c r="L6" s="20">
        <v>814</v>
      </c>
      <c r="M6" s="18">
        <f>646+185</f>
        <v>831</v>
      </c>
      <c r="N6" s="19">
        <f>5340+135</f>
        <v>5475</v>
      </c>
      <c r="O6" s="21">
        <f>374+121</f>
        <v>495</v>
      </c>
      <c r="P6" s="22">
        <f>SUM(D6:O6)</f>
        <v>12130</v>
      </c>
      <c r="Q6" s="23">
        <f>+P6/C6</f>
        <v>1.2638049593665346</v>
      </c>
    </row>
    <row r="7" spans="1:19" ht="54" customHeight="1" x14ac:dyDescent="0.35">
      <c r="A7" s="24" t="s">
        <v>24</v>
      </c>
      <c r="B7" s="25" t="s">
        <v>20</v>
      </c>
      <c r="C7" s="25">
        <v>27140</v>
      </c>
      <c r="D7" s="15">
        <v>1721</v>
      </c>
      <c r="E7" s="16">
        <v>1537</v>
      </c>
      <c r="F7" s="17">
        <v>2159</v>
      </c>
      <c r="G7" s="15">
        <v>726</v>
      </c>
      <c r="H7" s="16">
        <v>827</v>
      </c>
      <c r="I7" s="17">
        <v>742</v>
      </c>
      <c r="J7" s="15">
        <v>576</v>
      </c>
      <c r="K7" s="16">
        <v>846</v>
      </c>
      <c r="L7" s="17">
        <v>742</v>
      </c>
      <c r="M7" s="15">
        <v>793</v>
      </c>
      <c r="N7" s="16">
        <v>891</v>
      </c>
      <c r="O7" s="17">
        <v>367</v>
      </c>
      <c r="P7" s="28">
        <f t="shared" ref="P7:P14" si="0">SUM(D7:O7)</f>
        <v>11927</v>
      </c>
      <c r="Q7" s="29">
        <f t="shared" ref="Q7:Q14" si="1">+P7/C7</f>
        <v>0.43946204863669858</v>
      </c>
    </row>
    <row r="8" spans="1:19" ht="69.75" customHeight="1" x14ac:dyDescent="0.35">
      <c r="A8" s="24" t="s">
        <v>29</v>
      </c>
      <c r="B8" s="25" t="s">
        <v>20</v>
      </c>
      <c r="C8" s="26">
        <v>10453</v>
      </c>
      <c r="D8" s="15">
        <v>16</v>
      </c>
      <c r="E8" s="16">
        <v>31</v>
      </c>
      <c r="F8" s="17">
        <v>157</v>
      </c>
      <c r="G8" s="15">
        <v>175</v>
      </c>
      <c r="H8" s="16">
        <v>108</v>
      </c>
      <c r="I8" s="17">
        <v>4968</v>
      </c>
      <c r="J8" s="15">
        <v>204</v>
      </c>
      <c r="K8" s="16">
        <v>305</v>
      </c>
      <c r="L8" s="17">
        <v>293</v>
      </c>
      <c r="M8" s="15">
        <v>387</v>
      </c>
      <c r="N8" s="16">
        <v>252</v>
      </c>
      <c r="O8" s="27">
        <f>42+4997</f>
        <v>5039</v>
      </c>
      <c r="P8" s="28">
        <f t="shared" si="0"/>
        <v>11935</v>
      </c>
      <c r="Q8" s="29">
        <f t="shared" si="1"/>
        <v>1.1417774801492395</v>
      </c>
      <c r="R8" s="39"/>
      <c r="S8" s="39"/>
    </row>
    <row r="9" spans="1:19" ht="47.25" customHeight="1" x14ac:dyDescent="0.35">
      <c r="A9" s="30" t="s">
        <v>23</v>
      </c>
      <c r="B9" s="31" t="s">
        <v>20</v>
      </c>
      <c r="C9" s="26">
        <v>5000</v>
      </c>
      <c r="D9" s="15">
        <v>484</v>
      </c>
      <c r="E9" s="16">
        <v>501</v>
      </c>
      <c r="F9" s="17">
        <v>568</v>
      </c>
      <c r="G9" s="15">
        <v>518</v>
      </c>
      <c r="H9" s="16">
        <v>541</v>
      </c>
      <c r="I9" s="17">
        <v>463</v>
      </c>
      <c r="J9" s="15">
        <v>456</v>
      </c>
      <c r="K9" s="16">
        <v>504</v>
      </c>
      <c r="L9" s="17">
        <v>471</v>
      </c>
      <c r="M9" s="15">
        <v>549</v>
      </c>
      <c r="N9" s="16">
        <v>501</v>
      </c>
      <c r="O9" s="27">
        <v>202</v>
      </c>
      <c r="P9" s="28">
        <f t="shared" si="0"/>
        <v>5758</v>
      </c>
      <c r="Q9" s="29">
        <f t="shared" si="1"/>
        <v>1.1516</v>
      </c>
    </row>
    <row r="10" spans="1:19" ht="75" customHeight="1" x14ac:dyDescent="0.35">
      <c r="A10" s="30" t="s">
        <v>33</v>
      </c>
      <c r="B10" s="31" t="s">
        <v>20</v>
      </c>
      <c r="C10" s="26">
        <v>1790</v>
      </c>
      <c r="D10" s="15">
        <v>162</v>
      </c>
      <c r="E10" s="16">
        <v>7</v>
      </c>
      <c r="F10" s="17">
        <v>38</v>
      </c>
      <c r="G10" s="15">
        <v>7</v>
      </c>
      <c r="H10" s="16">
        <v>90</v>
      </c>
      <c r="I10" s="17">
        <v>108</v>
      </c>
      <c r="J10" s="15">
        <v>139</v>
      </c>
      <c r="K10" s="16">
        <v>156</v>
      </c>
      <c r="L10" s="17">
        <v>271</v>
      </c>
      <c r="M10" s="15">
        <v>317</v>
      </c>
      <c r="N10" s="16">
        <v>163</v>
      </c>
      <c r="O10" s="27">
        <v>20</v>
      </c>
      <c r="P10" s="28">
        <f t="shared" si="0"/>
        <v>1478</v>
      </c>
      <c r="Q10" s="29">
        <f t="shared" si="1"/>
        <v>0.82569832402234633</v>
      </c>
    </row>
    <row r="11" spans="1:19" ht="65.150000000000006" customHeight="1" x14ac:dyDescent="0.35">
      <c r="A11" s="30" t="s">
        <v>34</v>
      </c>
      <c r="B11" s="31" t="s">
        <v>20</v>
      </c>
      <c r="C11" s="26">
        <v>20</v>
      </c>
      <c r="D11" s="15">
        <v>0</v>
      </c>
      <c r="E11" s="16">
        <v>0</v>
      </c>
      <c r="F11" s="17">
        <v>0</v>
      </c>
      <c r="G11" s="15">
        <v>0</v>
      </c>
      <c r="H11" s="16">
        <v>0</v>
      </c>
      <c r="I11" s="17">
        <v>3</v>
      </c>
      <c r="J11" s="15">
        <v>7</v>
      </c>
      <c r="K11" s="16">
        <v>2</v>
      </c>
      <c r="L11" s="17">
        <v>9</v>
      </c>
      <c r="M11" s="15">
        <v>0</v>
      </c>
      <c r="N11" s="16">
        <v>1</v>
      </c>
      <c r="O11" s="27">
        <v>0</v>
      </c>
      <c r="P11" s="28">
        <f t="shared" si="0"/>
        <v>22</v>
      </c>
      <c r="Q11" s="32">
        <f>+P11/C11</f>
        <v>1.1000000000000001</v>
      </c>
    </row>
    <row r="12" spans="1:19" ht="50.15" customHeight="1" x14ac:dyDescent="0.35">
      <c r="A12" s="30" t="s">
        <v>28</v>
      </c>
      <c r="B12" s="31" t="s">
        <v>19</v>
      </c>
      <c r="C12" s="26">
        <v>1073</v>
      </c>
      <c r="D12" s="15">
        <v>0</v>
      </c>
      <c r="E12" s="16">
        <v>0</v>
      </c>
      <c r="F12" s="17">
        <v>67</v>
      </c>
      <c r="G12" s="15">
        <v>92</v>
      </c>
      <c r="H12" s="16">
        <v>219</v>
      </c>
      <c r="I12" s="17">
        <v>81</v>
      </c>
      <c r="J12" s="15">
        <v>131</v>
      </c>
      <c r="K12" s="16">
        <v>150</v>
      </c>
      <c r="L12" s="17">
        <v>75</v>
      </c>
      <c r="M12" s="15">
        <v>107</v>
      </c>
      <c r="N12" s="16">
        <v>89</v>
      </c>
      <c r="O12" s="27">
        <v>14</v>
      </c>
      <c r="P12" s="28">
        <f t="shared" si="0"/>
        <v>1025</v>
      </c>
      <c r="Q12" s="32">
        <f t="shared" si="1"/>
        <v>0.95526561043802427</v>
      </c>
    </row>
    <row r="13" spans="1:19" ht="65.150000000000006" customHeight="1" x14ac:dyDescent="0.35">
      <c r="A13" s="30" t="s">
        <v>27</v>
      </c>
      <c r="B13" s="31" t="s">
        <v>21</v>
      </c>
      <c r="C13" s="26">
        <v>718</v>
      </c>
      <c r="D13" s="15">
        <v>18</v>
      </c>
      <c r="E13" s="16">
        <v>25</v>
      </c>
      <c r="F13" s="17">
        <v>23</v>
      </c>
      <c r="G13" s="15">
        <v>18</v>
      </c>
      <c r="H13" s="16">
        <v>19</v>
      </c>
      <c r="I13" s="17">
        <v>19</v>
      </c>
      <c r="J13" s="15">
        <v>64</v>
      </c>
      <c r="K13" s="16">
        <v>371</v>
      </c>
      <c r="L13" s="17">
        <v>35</v>
      </c>
      <c r="M13" s="15">
        <f>15+77</f>
        <v>92</v>
      </c>
      <c r="N13" s="16">
        <f>4+28</f>
        <v>32</v>
      </c>
      <c r="O13" s="27">
        <f>1+5</f>
        <v>6</v>
      </c>
      <c r="P13" s="28">
        <f t="shared" si="0"/>
        <v>722</v>
      </c>
      <c r="Q13" s="32">
        <f t="shared" si="1"/>
        <v>1.0055710306406684</v>
      </c>
    </row>
    <row r="14" spans="1:19" ht="75" customHeight="1" thickBot="1" x14ac:dyDescent="0.4">
      <c r="A14" s="30" t="s">
        <v>26</v>
      </c>
      <c r="B14" s="31" t="s">
        <v>22</v>
      </c>
      <c r="C14" s="33">
        <v>26</v>
      </c>
      <c r="D14" s="34">
        <v>3</v>
      </c>
      <c r="E14" s="35">
        <v>5</v>
      </c>
      <c r="F14" s="36">
        <v>9</v>
      </c>
      <c r="G14" s="34">
        <v>5</v>
      </c>
      <c r="H14" s="35">
        <v>1</v>
      </c>
      <c r="I14" s="36">
        <v>2</v>
      </c>
      <c r="J14" s="34">
        <v>3</v>
      </c>
      <c r="K14" s="35">
        <v>4</v>
      </c>
      <c r="L14" s="36">
        <v>9</v>
      </c>
      <c r="M14" s="34">
        <v>13</v>
      </c>
      <c r="N14" s="35">
        <v>5</v>
      </c>
      <c r="O14" s="37">
        <v>2</v>
      </c>
      <c r="P14" s="38">
        <f t="shared" si="0"/>
        <v>61</v>
      </c>
      <c r="Q14" s="32">
        <f t="shared" si="1"/>
        <v>2.3461538461538463</v>
      </c>
    </row>
    <row r="15" spans="1:19" ht="88.5" customHeight="1" thickBot="1" x14ac:dyDescent="0.4">
      <c r="A15" s="42" t="s">
        <v>31</v>
      </c>
      <c r="B15" s="43"/>
      <c r="C15" s="43"/>
      <c r="D15" s="43"/>
      <c r="E15" s="43"/>
      <c r="F15" s="43"/>
      <c r="G15" s="43"/>
      <c r="H15" s="43"/>
      <c r="I15" s="43"/>
      <c r="J15" s="43"/>
      <c r="K15" s="43"/>
      <c r="L15" s="43"/>
      <c r="M15" s="43"/>
      <c r="N15" s="43"/>
      <c r="O15" s="43"/>
      <c r="P15" s="43"/>
      <c r="Q15" s="44"/>
    </row>
    <row r="16" spans="1:19" ht="19.5"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row r="28" ht="18" customHeight="1" x14ac:dyDescent="0.35"/>
    <row r="29" ht="18" customHeight="1" x14ac:dyDescent="0.35"/>
    <row r="30" ht="18" customHeight="1" x14ac:dyDescent="0.35"/>
    <row r="31" ht="18" customHeight="1" x14ac:dyDescent="0.35"/>
    <row r="32"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49"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2.15" customHeight="1" x14ac:dyDescent="0.35"/>
    <row r="438" ht="96" customHeight="1" x14ac:dyDescent="0.35"/>
    <row r="440" ht="18" hidden="1" customHeight="1" x14ac:dyDescent="0.35"/>
    <row r="441" ht="18" hidden="1" customHeight="1" x14ac:dyDescent="0.35"/>
    <row r="442" ht="18" hidden="1" customHeight="1" x14ac:dyDescent="0.35"/>
    <row r="443" ht="18" hidden="1" customHeight="1" x14ac:dyDescent="0.35"/>
    <row r="444" ht="18" hidden="1" customHeight="1" x14ac:dyDescent="0.35"/>
    <row r="445" ht="18" hidden="1" customHeight="1" x14ac:dyDescent="0.35"/>
    <row r="446" ht="18" hidden="1" customHeight="1" x14ac:dyDescent="0.35"/>
    <row r="447" ht="18" hidden="1" customHeight="1" x14ac:dyDescent="0.35"/>
    <row r="448" ht="18" hidden="1" customHeight="1" x14ac:dyDescent="0.35"/>
    <row r="449" ht="18" hidden="1" customHeight="1" x14ac:dyDescent="0.35"/>
    <row r="450" ht="18" hidden="1" customHeight="1" x14ac:dyDescent="0.35"/>
    <row r="451" ht="18" hidden="1" customHeight="1" x14ac:dyDescent="0.35"/>
    <row r="453" ht="18" hidden="1" customHeight="1" x14ac:dyDescent="0.35"/>
    <row r="454" ht="18" hidden="1" customHeight="1" x14ac:dyDescent="0.35"/>
    <row r="455" ht="18" hidden="1" customHeight="1" x14ac:dyDescent="0.35"/>
    <row r="456" ht="3" customHeight="1" x14ac:dyDescent="0.35"/>
    <row r="457" ht="72" customHeight="1" x14ac:dyDescent="0.35"/>
    <row r="458" ht="1" customHeight="1" x14ac:dyDescent="0.35"/>
    <row r="459" ht="1" customHeight="1" x14ac:dyDescent="0.35"/>
    <row r="460" ht="18" hidden="1" customHeight="1" x14ac:dyDescent="0.35"/>
    <row r="461" ht="18" hidden="1" customHeight="1" x14ac:dyDescent="0.35"/>
    <row r="462" ht="18" hidden="1" customHeight="1" x14ac:dyDescent="0.35"/>
    <row r="463" ht="18" hidden="1" customHeight="1" x14ac:dyDescent="0.35"/>
    <row r="464" ht="18" hidden="1" customHeight="1" x14ac:dyDescent="0.35"/>
    <row r="465" ht="18" hidden="1" customHeight="1" x14ac:dyDescent="0.35"/>
    <row r="466" ht="18" hidden="1" customHeight="1" x14ac:dyDescent="0.35"/>
    <row r="467" ht="18" hidden="1" customHeight="1" x14ac:dyDescent="0.35"/>
    <row r="468" ht="18" hidden="1" customHeight="1" x14ac:dyDescent="0.35"/>
    <row r="469" ht="18" hidden="1" customHeight="1" x14ac:dyDescent="0.35"/>
    <row r="470" ht="18" hidden="1" customHeight="1" x14ac:dyDescent="0.35"/>
    <row r="471" ht="18" hidden="1" customHeight="1" x14ac:dyDescent="0.35"/>
    <row r="472" ht="18" hidden="1" customHeight="1" x14ac:dyDescent="0.35"/>
    <row r="473" ht="18" hidden="1" customHeight="1" x14ac:dyDescent="0.35"/>
    <row r="474" ht="18" hidden="1" customHeight="1" x14ac:dyDescent="0.35"/>
    <row r="475" ht="18" hidden="1" customHeight="1" x14ac:dyDescent="0.35"/>
    <row r="477" ht="18" hidden="1" customHeight="1" x14ac:dyDescent="0.35"/>
    <row r="478" ht="18" hidden="1" customHeight="1" x14ac:dyDescent="0.35"/>
    <row r="479" ht="18" hidden="1" customHeight="1" x14ac:dyDescent="0.35"/>
    <row r="480" ht="18" hidden="1" customHeight="1" x14ac:dyDescent="0.35"/>
    <row r="481" ht="18" hidden="1" customHeight="1" x14ac:dyDescent="0.35"/>
    <row r="482" ht="18" hidden="1" customHeight="1" x14ac:dyDescent="0.35"/>
    <row r="483" ht="18" hidden="1" customHeight="1" x14ac:dyDescent="0.35"/>
    <row r="484" ht="18" hidden="1" customHeight="1" x14ac:dyDescent="0.35"/>
    <row r="485" ht="18" hidden="1" customHeight="1" x14ac:dyDescent="0.35"/>
    <row r="486" ht="18" hidden="1" customHeight="1" x14ac:dyDescent="0.35"/>
    <row r="487" ht="18" hidden="1" customHeight="1" x14ac:dyDescent="0.35"/>
    <row r="488" ht="18" hidden="1" customHeight="1" x14ac:dyDescent="0.35"/>
    <row r="489" ht="18" hidden="1" customHeight="1" x14ac:dyDescent="0.35"/>
    <row r="490" ht="18" hidden="1" customHeight="1" x14ac:dyDescent="0.35"/>
    <row r="491" ht="18" hidden="1" customHeight="1" x14ac:dyDescent="0.35"/>
    <row r="492" ht="18" hidden="1" customHeight="1" x14ac:dyDescent="0.35"/>
    <row r="493" ht="18" hidden="1" customHeight="1" x14ac:dyDescent="0.35"/>
    <row r="494" ht="18" hidden="1" customHeight="1" x14ac:dyDescent="0.35"/>
    <row r="495" ht="18" hidden="1" customHeight="1" x14ac:dyDescent="0.35"/>
    <row r="496" ht="18" hidden="1" customHeight="1" x14ac:dyDescent="0.35"/>
    <row r="497" ht="18" hidden="1" customHeight="1" x14ac:dyDescent="0.35"/>
    <row r="498" ht="18" hidden="1" customHeight="1" x14ac:dyDescent="0.35"/>
    <row r="499" ht="18" hidden="1" customHeight="1" x14ac:dyDescent="0.35"/>
    <row r="500" ht="18" hidden="1" customHeight="1" x14ac:dyDescent="0.35"/>
    <row r="501" ht="18" hidden="1" customHeight="1" x14ac:dyDescent="0.35"/>
    <row r="502" ht="18" hidden="1" customHeight="1" x14ac:dyDescent="0.35"/>
    <row r="503" ht="18" hidden="1" customHeight="1" x14ac:dyDescent="0.35"/>
    <row r="504" ht="18" hidden="1" customHeight="1" x14ac:dyDescent="0.35"/>
    <row r="505" ht="18" hidden="1" customHeight="1" x14ac:dyDescent="0.35"/>
    <row r="506" ht="18" hidden="1" customHeight="1" x14ac:dyDescent="0.35"/>
    <row r="507" ht="18" hidden="1" customHeight="1" x14ac:dyDescent="0.35"/>
    <row r="512" ht="18" hidden="1" customHeight="1" x14ac:dyDescent="0.35"/>
    <row r="523" ht="18" hidden="1" customHeight="1" x14ac:dyDescent="0.35"/>
    <row r="524" ht="18" hidden="1" customHeight="1" x14ac:dyDescent="0.35"/>
    <row r="525" ht="18" hidden="1" customHeight="1" x14ac:dyDescent="0.35"/>
    <row r="526" ht="18" hidden="1" customHeight="1" x14ac:dyDescent="0.35"/>
    <row r="527" ht="18" hidden="1" customHeight="1" x14ac:dyDescent="0.35"/>
    <row r="528" ht="18" hidden="1" customHeight="1" x14ac:dyDescent="0.35"/>
    <row r="529" ht="18" hidden="1" customHeight="1" x14ac:dyDescent="0.35"/>
    <row r="530" ht="18" hidden="1" customHeight="1" x14ac:dyDescent="0.35"/>
    <row r="531" ht="18" hidden="1" customHeight="1" x14ac:dyDescent="0.35"/>
    <row r="532" ht="18" hidden="1" customHeight="1" x14ac:dyDescent="0.35"/>
    <row r="533" ht="18" hidden="1" customHeight="1" x14ac:dyDescent="0.35"/>
    <row r="534" ht="18" hidden="1" customHeight="1" x14ac:dyDescent="0.35"/>
    <row r="535" ht="18" hidden="1" customHeight="1" x14ac:dyDescent="0.35"/>
    <row r="536" ht="18" hidden="1" customHeight="1" x14ac:dyDescent="0.35"/>
    <row r="541" ht="18" hidden="1" customHeight="1" x14ac:dyDescent="0.35"/>
    <row r="542" ht="18" hidden="1" customHeight="1" x14ac:dyDescent="0.35"/>
    <row r="543" ht="18" hidden="1" customHeight="1" x14ac:dyDescent="0.35"/>
    <row r="544" ht="18" hidden="1" customHeight="1" x14ac:dyDescent="0.35"/>
    <row r="545" ht="18" hidden="1" customHeight="1" x14ac:dyDescent="0.35"/>
    <row r="546" ht="18" hidden="1" customHeight="1" x14ac:dyDescent="0.35"/>
    <row r="547" ht="18" hidden="1" customHeight="1" x14ac:dyDescent="0.35"/>
    <row r="556" ht="18" hidden="1" customHeight="1" x14ac:dyDescent="0.35"/>
    <row r="557" ht="18" hidden="1" customHeight="1" x14ac:dyDescent="0.35"/>
    <row r="558" ht="18" hidden="1" customHeight="1" x14ac:dyDescent="0.35"/>
    <row r="561" ht="18" hidden="1" customHeight="1" x14ac:dyDescent="0.35"/>
    <row r="562" ht="18" hidden="1" customHeight="1" x14ac:dyDescent="0.35"/>
    <row r="563" ht="18" hidden="1" customHeight="1" x14ac:dyDescent="0.35"/>
    <row r="565" ht="18" hidden="1" customHeight="1" x14ac:dyDescent="0.35"/>
    <row r="566" ht="18" hidden="1" customHeight="1" x14ac:dyDescent="0.35"/>
    <row r="567" ht="18" hidden="1" customHeight="1" x14ac:dyDescent="0.35"/>
    <row r="568" ht="18" hidden="1" customHeight="1" x14ac:dyDescent="0.35"/>
    <row r="569" ht="18" hidden="1" customHeight="1" x14ac:dyDescent="0.35"/>
    <row r="570" ht="18" hidden="1" customHeight="1" x14ac:dyDescent="0.35"/>
    <row r="571" ht="18" hidden="1" customHeight="1" x14ac:dyDescent="0.35"/>
    <row r="572" ht="18" hidden="1" customHeight="1" x14ac:dyDescent="0.35"/>
    <row r="580" ht="18" hidden="1" customHeight="1" x14ac:dyDescent="0.35"/>
    <row r="581" ht="18" hidden="1" customHeight="1" x14ac:dyDescent="0.35"/>
    <row r="582" ht="18" hidden="1" customHeight="1" x14ac:dyDescent="0.35"/>
    <row r="585" ht="18" hidden="1" customHeight="1" x14ac:dyDescent="0.35"/>
    <row r="586" ht="18" hidden="1" customHeight="1" x14ac:dyDescent="0.35"/>
    <row r="587" ht="18" hidden="1" customHeight="1" x14ac:dyDescent="0.35"/>
    <row r="589" ht="18" hidden="1" customHeight="1" x14ac:dyDescent="0.35"/>
    <row r="590" ht="18" hidden="1" customHeight="1" x14ac:dyDescent="0.35"/>
    <row r="592" ht="18" hidden="1" customHeight="1" x14ac:dyDescent="0.35"/>
  </sheetData>
  <mergeCells count="5">
    <mergeCell ref="A1:Q1"/>
    <mergeCell ref="A2:Q2"/>
    <mergeCell ref="A3:Q3"/>
    <mergeCell ref="A4:Q4"/>
    <mergeCell ref="A15:Q15"/>
  </mergeCells>
  <printOptions horizontalCentered="1" verticalCentered="1"/>
  <pageMargins left="0.31496062992125984" right="0.31496062992125984" top="0.74803149606299213" bottom="0.74803149606299213" header="0.31496062992125984" footer="0.31496062992125984"/>
  <pageSetup scale="70" orientation="landscape" horizontalDpi="4294967295" verticalDpi="4294967295" r:id="rId1"/>
  <ignoredErrors>
    <ignoredError sqref="P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 1Programático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Solano Martinez</dc:creator>
  <cp:lastModifiedBy>Ana Victoria Naranjo Porras</cp:lastModifiedBy>
  <cp:lastPrinted>2022-10-12T15:57:46Z</cp:lastPrinted>
  <dcterms:created xsi:type="dcterms:W3CDTF">2020-03-30T15:26:50Z</dcterms:created>
  <dcterms:modified xsi:type="dcterms:W3CDTF">2023-04-12T20:46:21Z</dcterms:modified>
</cp:coreProperties>
</file>